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47200" windowHeight="273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<sst xmlns="http://schemas.openxmlformats.org/spreadsheetml/2006/main" count="210" uniqueCount="34">
  <si>
    <t>hw P(dyn)</t>
  </si>
  <si>
    <t>P (total) =</t>
  </si>
  <si>
    <t>SW Cycles</t>
  </si>
  <si>
    <t>Comm Cycles</t>
  </si>
  <si>
    <t>Kernel</t>
  </si>
  <si>
    <t>HW Cycles</t>
  </si>
  <si>
    <t>Total SW</t>
  </si>
  <si>
    <t>Tsw(orig)</t>
  </si>
  <si>
    <t>Thwsw</t>
  </si>
  <si>
    <t>Tsw</t>
  </si>
  <si>
    <t>Tcomm</t>
  </si>
  <si>
    <t>Thw</t>
  </si>
  <si>
    <t>uP P(idle)</t>
  </si>
  <si>
    <t>uP P(active)</t>
  </si>
  <si>
    <t>hw P(static)</t>
  </si>
  <si>
    <t>S</t>
  </si>
  <si>
    <t>uP %Active</t>
  </si>
  <si>
    <t>hw %Active</t>
  </si>
  <si>
    <t>Cycles(hw)</t>
  </si>
  <si>
    <t>Cycles(comm)</t>
  </si>
  <si>
    <t>Cycles(sw)</t>
  </si>
  <si>
    <t>%active *</t>
  </si>
  <si>
    <t>uP P(active) +</t>
  </si>
  <si>
    <t>%idle *</t>
  </si>
  <si>
    <t>P (uP) =</t>
  </si>
  <si>
    <t>up Freq (max)</t>
  </si>
  <si>
    <t>hw Freq (max)</t>
  </si>
  <si>
    <t xml:space="preserve">up Freq </t>
  </si>
  <si>
    <t xml:space="preserve">hw Freq </t>
  </si>
  <si>
    <t>+</t>
  </si>
  <si>
    <t>=</t>
  </si>
  <si>
    <t>=</t>
  </si>
  <si>
    <t>P (hw) =</t>
  </si>
  <si>
    <t>hw P (dyn) +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</si>
</sst>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10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workbookViewId="0" topLeftCell="A1">
      <selection activeCell="Z37" sqref="Z37"/>
    </sheetView>
  </sheetViews>
  <sheetFormatPr defaultColWidth="11.00390625" defaultRowHeight="12.75"/>
  <cols>
    <col min="1" max="1" width="11.375" style="0" bestFit="1" customWidth="1"/>
    <col min="2" max="2" width="12.00390625" style="0" bestFit="1" customWidth="1"/>
    <col min="3" max="3" width="12.75390625" style="0" bestFit="1" customWidth="1"/>
    <col min="4" max="4" width="11.875" style="0" bestFit="1" customWidth="1"/>
    <col min="5" max="5" width="12.00390625" style="0" bestFit="1" customWidth="1"/>
    <col min="14" max="14" width="13.625" style="0" bestFit="1" customWidth="1"/>
    <col min="20" max="20" width="13.625" style="0" bestFit="1" customWidth="1"/>
  </cols>
  <sheetData>
    <row r="1" spans="1:29" ht="12.75">
      <c r="A1" s="13" t="s">
        <v>4</v>
      </c>
      <c r="B1" s="14" t="s">
        <v>5</v>
      </c>
      <c r="C1" s="13" t="s">
        <v>3</v>
      </c>
      <c r="D1" s="13" t="s">
        <v>2</v>
      </c>
      <c r="E1" s="13" t="s">
        <v>6</v>
      </c>
      <c r="G1" s="13" t="s">
        <v>4</v>
      </c>
      <c r="H1" s="14" t="s">
        <v>5</v>
      </c>
      <c r="I1" s="13" t="s">
        <v>3</v>
      </c>
      <c r="J1" s="13" t="s">
        <v>2</v>
      </c>
      <c r="K1" s="13" t="s">
        <v>6</v>
      </c>
      <c r="M1" s="13" t="s">
        <v>4</v>
      </c>
      <c r="N1" s="14" t="s">
        <v>5</v>
      </c>
      <c r="O1" s="13" t="s">
        <v>3</v>
      </c>
      <c r="P1" s="13" t="s">
        <v>2</v>
      </c>
      <c r="Q1" s="13" t="s">
        <v>6</v>
      </c>
      <c r="S1" s="13" t="s">
        <v>4</v>
      </c>
      <c r="T1" s="14" t="s">
        <v>5</v>
      </c>
      <c r="U1" s="13" t="s">
        <v>3</v>
      </c>
      <c r="V1" s="13" t="s">
        <v>2</v>
      </c>
      <c r="W1" s="13" t="s">
        <v>6</v>
      </c>
      <c r="Y1" s="13" t="s">
        <v>4</v>
      </c>
      <c r="Z1" s="14" t="s">
        <v>5</v>
      </c>
      <c r="AA1" s="13" t="s">
        <v>3</v>
      </c>
      <c r="AB1" s="13" t="s">
        <v>2</v>
      </c>
      <c r="AC1" s="13" t="s">
        <v>6</v>
      </c>
    </row>
    <row r="2" spans="1:29" ht="12.75">
      <c r="A2" s="8">
        <v>1</v>
      </c>
      <c r="B2" s="2">
        <v>32400000</v>
      </c>
      <c r="C2" s="2">
        <v>4000000</v>
      </c>
      <c r="D2" s="3">
        <v>627000000</v>
      </c>
      <c r="E2" s="9"/>
      <c r="G2" s="8">
        <v>1</v>
      </c>
      <c r="H2" s="2">
        <v>32400000</v>
      </c>
      <c r="I2" s="2">
        <v>4000000</v>
      </c>
      <c r="J2" s="3">
        <v>627000000</v>
      </c>
      <c r="K2" s="9"/>
      <c r="M2" s="8">
        <v>1</v>
      </c>
      <c r="N2" s="2">
        <v>32400000</v>
      </c>
      <c r="O2" s="2">
        <v>4000000</v>
      </c>
      <c r="P2" s="3">
        <v>627000000</v>
      </c>
      <c r="Q2" s="9"/>
      <c r="S2" s="8">
        <v>1</v>
      </c>
      <c r="T2" s="2">
        <v>32400000</v>
      </c>
      <c r="U2" s="2">
        <v>4000000</v>
      </c>
      <c r="V2" s="3">
        <v>627000000</v>
      </c>
      <c r="W2" s="9"/>
      <c r="Y2" s="8">
        <v>1</v>
      </c>
      <c r="Z2" s="2">
        <v>32400000</v>
      </c>
      <c r="AA2" s="2">
        <v>4000000</v>
      </c>
      <c r="AB2" s="3">
        <v>627000000</v>
      </c>
      <c r="AC2" s="9"/>
    </row>
    <row r="3" spans="1:29" ht="12.75">
      <c r="A3" s="9">
        <v>2</v>
      </c>
      <c r="B3" s="4">
        <v>208000</v>
      </c>
      <c r="C3" s="4">
        <v>23000</v>
      </c>
      <c r="D3" s="5">
        <v>16000000</v>
      </c>
      <c r="E3" s="9"/>
      <c r="G3" s="9">
        <v>2</v>
      </c>
      <c r="H3" s="4">
        <v>208000</v>
      </c>
      <c r="I3" s="4">
        <v>23000</v>
      </c>
      <c r="J3" s="5">
        <v>16000000</v>
      </c>
      <c r="K3" s="9"/>
      <c r="M3" s="9">
        <v>2</v>
      </c>
      <c r="N3" s="4">
        <v>208000</v>
      </c>
      <c r="O3" s="4">
        <v>23000</v>
      </c>
      <c r="P3" s="5">
        <v>16000000</v>
      </c>
      <c r="Q3" s="9"/>
      <c r="S3" s="9">
        <v>2</v>
      </c>
      <c r="T3" s="4">
        <v>208000</v>
      </c>
      <c r="U3" s="4">
        <v>23000</v>
      </c>
      <c r="V3" s="5">
        <v>16000000</v>
      </c>
      <c r="W3" s="9"/>
      <c r="Y3" s="9">
        <v>2</v>
      </c>
      <c r="Z3" s="4">
        <v>208000</v>
      </c>
      <c r="AA3" s="4">
        <v>23000</v>
      </c>
      <c r="AB3" s="5">
        <v>16000000</v>
      </c>
      <c r="AC3" s="9"/>
    </row>
    <row r="4" spans="1:29" ht="12.75">
      <c r="A4" s="9">
        <v>3</v>
      </c>
      <c r="B4" s="4">
        <v>1530000</v>
      </c>
      <c r="C4" s="4">
        <v>8000</v>
      </c>
      <c r="D4" s="5">
        <v>11000000</v>
      </c>
      <c r="E4" s="9"/>
      <c r="G4" s="9">
        <v>3</v>
      </c>
      <c r="H4" s="4">
        <v>1530000</v>
      </c>
      <c r="I4" s="4">
        <v>8000</v>
      </c>
      <c r="J4" s="5">
        <v>11000000</v>
      </c>
      <c r="K4" s="9"/>
      <c r="M4" s="9">
        <v>3</v>
      </c>
      <c r="N4" s="4">
        <v>1530000</v>
      </c>
      <c r="O4" s="4">
        <v>8000</v>
      </c>
      <c r="P4" s="5">
        <v>11000000</v>
      </c>
      <c r="Q4" s="9"/>
      <c r="S4" s="9">
        <v>3</v>
      </c>
      <c r="T4" s="4">
        <v>1530000</v>
      </c>
      <c r="U4" s="4">
        <v>8000</v>
      </c>
      <c r="V4" s="5">
        <v>11000000</v>
      </c>
      <c r="W4" s="9"/>
      <c r="Y4" s="9">
        <v>3</v>
      </c>
      <c r="Z4" s="4">
        <v>1530000</v>
      </c>
      <c r="AA4" s="4">
        <v>8000</v>
      </c>
      <c r="AB4" s="5">
        <v>11000000</v>
      </c>
      <c r="AC4" s="9"/>
    </row>
    <row r="5" spans="1:29" ht="12.75">
      <c r="A5" s="10">
        <v>4</v>
      </c>
      <c r="B5" s="6">
        <v>1540000</v>
      </c>
      <c r="C5" s="6">
        <v>32000</v>
      </c>
      <c r="D5" s="7">
        <v>11000000</v>
      </c>
      <c r="E5" s="10"/>
      <c r="G5" s="10">
        <v>4</v>
      </c>
      <c r="H5" s="6">
        <v>1540000</v>
      </c>
      <c r="I5" s="6">
        <v>32000</v>
      </c>
      <c r="J5" s="7">
        <v>11000000</v>
      </c>
      <c r="K5" s="10"/>
      <c r="M5" s="10">
        <v>4</v>
      </c>
      <c r="N5" s="6">
        <v>1540000</v>
      </c>
      <c r="O5" s="6">
        <v>32000</v>
      </c>
      <c r="P5" s="7">
        <v>11000000</v>
      </c>
      <c r="Q5" s="10"/>
      <c r="S5" s="10">
        <v>4</v>
      </c>
      <c r="T5" s="6">
        <v>1540000</v>
      </c>
      <c r="U5" s="6">
        <v>32000</v>
      </c>
      <c r="V5" s="7">
        <v>11000000</v>
      </c>
      <c r="W5" s="10"/>
      <c r="Y5" s="10">
        <v>4</v>
      </c>
      <c r="Z5" s="6">
        <v>1540000</v>
      </c>
      <c r="AA5" s="6">
        <v>32000</v>
      </c>
      <c r="AB5" s="7">
        <v>11000000</v>
      </c>
      <c r="AC5" s="10"/>
    </row>
    <row r="6" spans="1:29" ht="12.75">
      <c r="A6" s="1"/>
      <c r="B6" s="11">
        <f>SUM(B2:B5)</f>
        <v>35678000</v>
      </c>
      <c r="C6" s="11">
        <f>SUM(C2:C5)</f>
        <v>4063000</v>
      </c>
      <c r="D6" s="11">
        <f>SUM(D2:D5)</f>
        <v>665000000</v>
      </c>
      <c r="E6" s="12">
        <v>749000000</v>
      </c>
      <c r="G6" s="1"/>
      <c r="H6" s="11">
        <f>SUM(H2:H5)</f>
        <v>35678000</v>
      </c>
      <c r="I6" s="11">
        <f>SUM(I2:I5)</f>
        <v>4063000</v>
      </c>
      <c r="J6" s="11">
        <f>SUM(J2:J5)</f>
        <v>665000000</v>
      </c>
      <c r="K6" s="12">
        <v>749000000</v>
      </c>
      <c r="M6" s="1"/>
      <c r="N6" s="11">
        <f>SUM(N2:N5)</f>
        <v>35678000</v>
      </c>
      <c r="O6" s="11">
        <f>SUM(O2:O5)</f>
        <v>4063000</v>
      </c>
      <c r="P6" s="11">
        <f>SUM(P2:P5)</f>
        <v>665000000</v>
      </c>
      <c r="Q6" s="12">
        <v>749000000</v>
      </c>
      <c r="S6" s="1"/>
      <c r="T6" s="11">
        <f>SUM(T2:T5)</f>
        <v>35678000</v>
      </c>
      <c r="U6" s="11">
        <f>SUM(U2:U5)</f>
        <v>4063000</v>
      </c>
      <c r="V6" s="11">
        <f>SUM(V2:V5)</f>
        <v>665000000</v>
      </c>
      <c r="W6" s="12">
        <v>749000000</v>
      </c>
      <c r="Y6" s="1"/>
      <c r="Z6" s="11">
        <f>SUM(Z2:Z5)</f>
        <v>35678000</v>
      </c>
      <c r="AA6" s="11">
        <f>SUM(AA2:AA5)</f>
        <v>4063000</v>
      </c>
      <c r="AB6" s="11">
        <f>SUM(AB2:AB5)</f>
        <v>665000000</v>
      </c>
      <c r="AC6" s="12">
        <v>749000000</v>
      </c>
    </row>
    <row r="9" spans="1:26" ht="12.75">
      <c r="A9" t="s">
        <v>20</v>
      </c>
      <c r="B9">
        <f>E6-D6</f>
        <v>84000000</v>
      </c>
      <c r="G9" t="s">
        <v>20</v>
      </c>
      <c r="H9">
        <f>K6-J6</f>
        <v>84000000</v>
      </c>
      <c r="M9" t="s">
        <v>20</v>
      </c>
      <c r="N9">
        <f>Q6-P6</f>
        <v>84000000</v>
      </c>
      <c r="S9" t="s">
        <v>20</v>
      </c>
      <c r="T9">
        <f>W6-V6</f>
        <v>84000000</v>
      </c>
      <c r="Y9" t="s">
        <v>20</v>
      </c>
      <c r="Z9">
        <f>AC6-AB6</f>
        <v>84000000</v>
      </c>
    </row>
    <row r="10" spans="1:26" ht="12.75">
      <c r="A10" t="s">
        <v>19</v>
      </c>
      <c r="B10">
        <f>C6</f>
        <v>4063000</v>
      </c>
      <c r="G10" t="s">
        <v>19</v>
      </c>
      <c r="H10">
        <f>I6</f>
        <v>4063000</v>
      </c>
      <c r="M10" t="s">
        <v>19</v>
      </c>
      <c r="N10">
        <f>O6</f>
        <v>4063000</v>
      </c>
      <c r="S10" t="s">
        <v>19</v>
      </c>
      <c r="T10">
        <f>U6</f>
        <v>4063000</v>
      </c>
      <c r="Y10" t="s">
        <v>19</v>
      </c>
      <c r="Z10">
        <f>AA6</f>
        <v>4063000</v>
      </c>
    </row>
    <row r="11" spans="1:26" ht="12.75">
      <c r="A11" t="s">
        <v>18</v>
      </c>
      <c r="B11">
        <f>B6</f>
        <v>35678000</v>
      </c>
      <c r="G11" t="s">
        <v>18</v>
      </c>
      <c r="H11">
        <f>H6</f>
        <v>35678000</v>
      </c>
      <c r="M11" t="s">
        <v>18</v>
      </c>
      <c r="N11">
        <f>N6</f>
        <v>35678000</v>
      </c>
      <c r="S11" t="s">
        <v>18</v>
      </c>
      <c r="T11">
        <f>T6</f>
        <v>35678000</v>
      </c>
      <c r="Y11" t="s">
        <v>18</v>
      </c>
      <c r="Z11">
        <f>Z6</f>
        <v>35678000</v>
      </c>
    </row>
    <row r="14" spans="1:29" ht="12.75">
      <c r="A14" t="s">
        <v>27</v>
      </c>
      <c r="B14">
        <v>624000000</v>
      </c>
      <c r="D14" t="s">
        <v>13</v>
      </c>
      <c r="E14">
        <v>925</v>
      </c>
      <c r="G14" t="s">
        <v>27</v>
      </c>
      <c r="H14" s="16">
        <v>98900000</v>
      </c>
      <c r="J14" t="s">
        <v>13</v>
      </c>
      <c r="K14">
        <v>925</v>
      </c>
      <c r="M14" t="s">
        <v>27</v>
      </c>
      <c r="N14" s="16">
        <v>312000000</v>
      </c>
      <c r="P14" t="s">
        <v>13</v>
      </c>
      <c r="Q14">
        <v>925</v>
      </c>
      <c r="S14" t="s">
        <v>27</v>
      </c>
      <c r="T14" s="16">
        <v>125000000</v>
      </c>
      <c r="V14" t="s">
        <v>13</v>
      </c>
      <c r="W14">
        <v>925</v>
      </c>
      <c r="Y14" t="s">
        <v>27</v>
      </c>
      <c r="Z14">
        <v>624000000</v>
      </c>
      <c r="AB14" t="s">
        <v>13</v>
      </c>
      <c r="AC14">
        <v>925</v>
      </c>
    </row>
    <row r="15" spans="1:29" ht="12.75">
      <c r="A15" t="s">
        <v>28</v>
      </c>
      <c r="B15">
        <v>115000000</v>
      </c>
      <c r="D15" t="s">
        <v>12</v>
      </c>
      <c r="E15">
        <v>260</v>
      </c>
      <c r="G15" t="s">
        <v>28</v>
      </c>
      <c r="H15">
        <v>115000000</v>
      </c>
      <c r="J15" t="s">
        <v>12</v>
      </c>
      <c r="K15">
        <v>260</v>
      </c>
      <c r="M15" t="s">
        <v>28</v>
      </c>
      <c r="N15">
        <v>115000000</v>
      </c>
      <c r="P15" t="s">
        <v>12</v>
      </c>
      <c r="Q15">
        <v>260</v>
      </c>
      <c r="S15" t="s">
        <v>28</v>
      </c>
      <c r="T15">
        <v>115000000</v>
      </c>
      <c r="V15" t="s">
        <v>12</v>
      </c>
      <c r="W15">
        <v>260</v>
      </c>
      <c r="Y15" t="s">
        <v>28</v>
      </c>
      <c r="Z15" s="16">
        <v>38000000</v>
      </c>
      <c r="AB15" t="s">
        <v>12</v>
      </c>
      <c r="AC15">
        <v>260</v>
      </c>
    </row>
    <row r="16" spans="1:29" ht="12.75">
      <c r="A16" t="s">
        <v>25</v>
      </c>
      <c r="B16">
        <v>624000000</v>
      </c>
      <c r="D16" t="s">
        <v>0</v>
      </c>
      <c r="E16">
        <v>80</v>
      </c>
      <c r="G16" t="s">
        <v>25</v>
      </c>
      <c r="H16">
        <v>624000000</v>
      </c>
      <c r="J16" t="s">
        <v>0</v>
      </c>
      <c r="K16">
        <v>80</v>
      </c>
      <c r="M16" t="s">
        <v>25</v>
      </c>
      <c r="N16">
        <v>624000000</v>
      </c>
      <c r="P16" t="s">
        <v>0</v>
      </c>
      <c r="Q16">
        <v>80</v>
      </c>
      <c r="S16" t="s">
        <v>25</v>
      </c>
      <c r="T16">
        <v>624000000</v>
      </c>
      <c r="V16" t="s">
        <v>0</v>
      </c>
      <c r="W16">
        <v>80</v>
      </c>
      <c r="Y16" t="s">
        <v>25</v>
      </c>
      <c r="Z16">
        <v>624000000</v>
      </c>
      <c r="AB16" t="s">
        <v>0</v>
      </c>
      <c r="AC16">
        <v>80</v>
      </c>
    </row>
    <row r="17" spans="1:29" ht="12.75">
      <c r="A17" t="s">
        <v>26</v>
      </c>
      <c r="B17">
        <v>115000000</v>
      </c>
      <c r="D17" t="s">
        <v>14</v>
      </c>
      <c r="E17">
        <v>3.4</v>
      </c>
      <c r="G17" t="s">
        <v>26</v>
      </c>
      <c r="H17">
        <v>115000000</v>
      </c>
      <c r="J17" t="s">
        <v>14</v>
      </c>
      <c r="K17">
        <v>3.4</v>
      </c>
      <c r="M17" t="s">
        <v>26</v>
      </c>
      <c r="N17">
        <v>115000000</v>
      </c>
      <c r="P17" t="s">
        <v>14</v>
      </c>
      <c r="Q17">
        <v>3.4</v>
      </c>
      <c r="S17" t="s">
        <v>26</v>
      </c>
      <c r="T17">
        <v>115000000</v>
      </c>
      <c r="V17" t="s">
        <v>14</v>
      </c>
      <c r="W17">
        <v>3.4</v>
      </c>
      <c r="Y17" t="s">
        <v>26</v>
      </c>
      <c r="Z17">
        <v>115000000</v>
      </c>
      <c r="AB17" t="s">
        <v>14</v>
      </c>
      <c r="AC17">
        <v>3.4</v>
      </c>
    </row>
    <row r="20" spans="1:29" ht="12.75">
      <c r="A20" t="s">
        <v>7</v>
      </c>
      <c r="B20">
        <f>E6/624000000</f>
        <v>1.2003205128205128</v>
      </c>
      <c r="D20" t="s">
        <v>16</v>
      </c>
      <c r="E20" s="17">
        <f>(B22+B23)/B21</f>
        <v>0.35391421721924043</v>
      </c>
      <c r="G20" t="s">
        <v>7</v>
      </c>
      <c r="H20">
        <f>K6/624000000</f>
        <v>1.2003205128205128</v>
      </c>
      <c r="J20" t="s">
        <v>16</v>
      </c>
      <c r="K20" s="18">
        <f>(H22+H23)/H21</f>
        <v>0.7416076387532119</v>
      </c>
      <c r="M20" t="s">
        <v>7</v>
      </c>
      <c r="N20">
        <f>Q6/624000000</f>
        <v>1.2003205128205128</v>
      </c>
      <c r="P20" t="s">
        <v>16</v>
      </c>
      <c r="Q20" s="18">
        <f>(N22+N23)/N21</f>
        <v>0.4953787971925718</v>
      </c>
      <c r="S20" t="s">
        <v>7</v>
      </c>
      <c r="T20">
        <f>W6/624000000</f>
        <v>1.2003205128205128</v>
      </c>
      <c r="V20" t="s">
        <v>16</v>
      </c>
      <c r="W20" s="18">
        <f>(T22+T23)/T21</f>
        <v>0.6951145520889414</v>
      </c>
      <c r="Y20" t="s">
        <v>7</v>
      </c>
      <c r="Z20">
        <f>AC6/624000000</f>
        <v>1.2003205128205128</v>
      </c>
      <c r="AB20" t="s">
        <v>16</v>
      </c>
      <c r="AC20" s="18">
        <f>(Z22+Z23)/Z21</f>
        <v>0.2046171285109915</v>
      </c>
    </row>
    <row r="21" spans="1:29" ht="12.75">
      <c r="A21" t="s">
        <v>8</v>
      </c>
      <c r="B21">
        <f>SUM(B22:B24)</f>
        <v>0.48018929765886287</v>
      </c>
      <c r="D21" t="s">
        <v>17</v>
      </c>
      <c r="E21" s="17">
        <f>(B24+B23)/B21</f>
        <v>0.7196618390461956</v>
      </c>
      <c r="G21" t="s">
        <v>8</v>
      </c>
      <c r="H21">
        <f>SUM(H22:H24)</f>
        <v>1.2006681496461071</v>
      </c>
      <c r="J21" t="s">
        <v>17</v>
      </c>
      <c r="K21" s="18">
        <f>(H24+H23)/H21</f>
        <v>0.29260822757264915</v>
      </c>
      <c r="M21" t="s">
        <v>8</v>
      </c>
      <c r="N21">
        <f>SUM(N22:N24)</f>
        <v>0.6148046822742474</v>
      </c>
      <c r="P21" t="s">
        <v>17</v>
      </c>
      <c r="Q21" s="18">
        <f>(N24+N23)/N21</f>
        <v>0.5620873148934921</v>
      </c>
      <c r="S21" t="s">
        <v>8</v>
      </c>
      <c r="T21">
        <f>SUM(T22:T24)</f>
        <v>1.0175739130434782</v>
      </c>
      <c r="V21" t="s">
        <v>17</v>
      </c>
      <c r="W21" s="18">
        <f>(T24+T23)/T21</f>
        <v>0.33960571179531884</v>
      </c>
      <c r="Y21" t="s">
        <v>8</v>
      </c>
      <c r="Z21">
        <f>SUM(Z22:Z24)</f>
        <v>1.1804311740890687</v>
      </c>
      <c r="AB21" t="s">
        <v>17</v>
      </c>
      <c r="AC21" s="18">
        <f>(Z24+Z23)/Z21</f>
        <v>0.8859608356927151</v>
      </c>
    </row>
    <row r="22" spans="1:26" ht="12.75">
      <c r="A22" t="s">
        <v>9</v>
      </c>
      <c r="B22">
        <f>B9/B14</f>
        <v>0.1346153846153846</v>
      </c>
      <c r="G22" t="s">
        <v>9</v>
      </c>
      <c r="H22">
        <f>H9/H14</f>
        <v>0.8493427704752275</v>
      </c>
      <c r="M22" t="s">
        <v>9</v>
      </c>
      <c r="N22">
        <f>N9/N14</f>
        <v>0.2692307692307692</v>
      </c>
      <c r="S22" t="s">
        <v>9</v>
      </c>
      <c r="T22">
        <f>T9/T14</f>
        <v>0.672</v>
      </c>
      <c r="Y22" t="s">
        <v>9</v>
      </c>
      <c r="Z22">
        <f>Z9/Z14</f>
        <v>0.1346153846153846</v>
      </c>
    </row>
    <row r="23" spans="1:26" ht="12.75">
      <c r="A23" t="s">
        <v>10</v>
      </c>
      <c r="B23">
        <f>B10/(MIN(B14,B15))</f>
        <v>0.035330434782608694</v>
      </c>
      <c r="G23" t="s">
        <v>10</v>
      </c>
      <c r="H23">
        <f>H10/(MIN(H14,H15))</f>
        <v>0.04108190091001011</v>
      </c>
      <c r="M23" t="s">
        <v>10</v>
      </c>
      <c r="N23">
        <f>N10/(MIN(N14,N15))</f>
        <v>0.035330434782608694</v>
      </c>
      <c r="S23" t="s">
        <v>10</v>
      </c>
      <c r="T23">
        <f>T10/(MIN(T14,T15))</f>
        <v>0.035330434782608694</v>
      </c>
      <c r="Y23" t="s">
        <v>10</v>
      </c>
      <c r="Z23">
        <f>Z10/(MIN(Z14,Z15))</f>
        <v>0.10692105263157894</v>
      </c>
    </row>
    <row r="24" spans="1:26" ht="12.75">
      <c r="A24" t="s">
        <v>11</v>
      </c>
      <c r="B24">
        <f>B11/B15</f>
        <v>0.31024347826086957</v>
      </c>
      <c r="G24" t="s">
        <v>11</v>
      </c>
      <c r="H24">
        <f>H11/H15</f>
        <v>0.31024347826086957</v>
      </c>
      <c r="M24" t="s">
        <v>11</v>
      </c>
      <c r="N24">
        <f>N11/N15</f>
        <v>0.31024347826086957</v>
      </c>
      <c r="S24" t="s">
        <v>11</v>
      </c>
      <c r="T24">
        <f>T11/T15</f>
        <v>0.31024347826086957</v>
      </c>
      <c r="Y24" t="s">
        <v>11</v>
      </c>
      <c r="Z24">
        <f>Z11/Z15</f>
        <v>0.9388947368421052</v>
      </c>
    </row>
    <row r="26" spans="1:26" ht="12.75">
      <c r="A26" t="s">
        <v>15</v>
      </c>
      <c r="B26">
        <f>B20/B21</f>
        <v>2.499681935171423</v>
      </c>
      <c r="G26" t="s">
        <v>15</v>
      </c>
      <c r="H26">
        <f>H20/H21</f>
        <v>0.9997104638565645</v>
      </c>
      <c r="M26" t="s">
        <v>15</v>
      </c>
      <c r="N26">
        <f>N20/N21</f>
        <v>1.9523607210998482</v>
      </c>
      <c r="S26" t="s">
        <v>15</v>
      </c>
      <c r="T26">
        <f>T20/T21</f>
        <v>1.1795904920856852</v>
      </c>
      <c r="Y26" t="s">
        <v>15</v>
      </c>
      <c r="Z26">
        <f>Z20/Z21</f>
        <v>1.0168492150732908</v>
      </c>
    </row>
    <row r="30" spans="1:29" ht="12.75">
      <c r="A30" s="15" t="s">
        <v>24</v>
      </c>
      <c r="B30" s="15" t="s">
        <v>21</v>
      </c>
      <c r="C30" t="s">
        <v>22</v>
      </c>
      <c r="D30" s="15" t="s">
        <v>23</v>
      </c>
      <c r="E30" t="s">
        <v>12</v>
      </c>
      <c r="G30" s="15" t="s">
        <v>24</v>
      </c>
      <c r="H30" s="15" t="s">
        <v>21</v>
      </c>
      <c r="I30" t="s">
        <v>22</v>
      </c>
      <c r="J30" s="15" t="s">
        <v>23</v>
      </c>
      <c r="K30" t="s">
        <v>12</v>
      </c>
      <c r="M30" s="15" t="s">
        <v>24</v>
      </c>
      <c r="N30" s="15" t="s">
        <v>21</v>
      </c>
      <c r="O30" t="s">
        <v>22</v>
      </c>
      <c r="P30" s="15" t="s">
        <v>23</v>
      </c>
      <c r="Q30" t="s">
        <v>12</v>
      </c>
      <c r="S30" s="15" t="s">
        <v>24</v>
      </c>
      <c r="T30" s="15" t="s">
        <v>21</v>
      </c>
      <c r="U30" t="s">
        <v>22</v>
      </c>
      <c r="V30" s="15" t="s">
        <v>23</v>
      </c>
      <c r="W30" t="s">
        <v>12</v>
      </c>
      <c r="Y30" s="15" t="s">
        <v>24</v>
      </c>
      <c r="Z30" s="15" t="s">
        <v>21</v>
      </c>
      <c r="AA30" t="s">
        <v>22</v>
      </c>
      <c r="AB30" s="15" t="s">
        <v>23</v>
      </c>
      <c r="AC30" t="s">
        <v>12</v>
      </c>
    </row>
    <row r="31" spans="1:29" ht="12.75">
      <c r="A31" s="15" t="s">
        <v>30</v>
      </c>
      <c r="B31" s="17">
        <f>E20</f>
        <v>0.35391421721924043</v>
      </c>
      <c r="C31">
        <f>E14*(B14/B16)</f>
        <v>925</v>
      </c>
      <c r="D31" s="17">
        <f>1-B31</f>
        <v>0.6460857827807596</v>
      </c>
      <c r="E31">
        <f>E15</f>
        <v>260</v>
      </c>
      <c r="G31" s="15" t="s">
        <v>30</v>
      </c>
      <c r="H31" s="17">
        <f>K20</f>
        <v>0.7416076387532119</v>
      </c>
      <c r="I31">
        <f>K14*(H14/H16)</f>
        <v>146.6065705128205</v>
      </c>
      <c r="J31" s="17">
        <f>1-H31</f>
        <v>0.2583923612467881</v>
      </c>
      <c r="K31">
        <f>K15</f>
        <v>260</v>
      </c>
      <c r="M31" s="15" t="s">
        <v>30</v>
      </c>
      <c r="N31" s="17">
        <f>Q20</f>
        <v>0.4953787971925718</v>
      </c>
      <c r="O31">
        <f>Q14*(N14/N16)</f>
        <v>462.5</v>
      </c>
      <c r="P31" s="17">
        <f>1-N31</f>
        <v>0.5046212028074282</v>
      </c>
      <c r="Q31">
        <f>Q15</f>
        <v>260</v>
      </c>
      <c r="S31" s="15" t="s">
        <v>30</v>
      </c>
      <c r="T31" s="17">
        <f>W20</f>
        <v>0.6951145520889414</v>
      </c>
      <c r="U31">
        <f>W14*(T14/T16)</f>
        <v>185.29647435897436</v>
      </c>
      <c r="V31" s="17">
        <f>1-T31</f>
        <v>0.30488544791105865</v>
      </c>
      <c r="W31">
        <f>W15</f>
        <v>260</v>
      </c>
      <c r="Y31" s="15" t="s">
        <v>30</v>
      </c>
      <c r="Z31" s="17">
        <f>AC20</f>
        <v>0.2046171285109915</v>
      </c>
      <c r="AA31">
        <f>AC14*(Z14/Z16)</f>
        <v>925</v>
      </c>
      <c r="AB31" s="17">
        <f>1-Z31</f>
        <v>0.7953828714890085</v>
      </c>
      <c r="AC31">
        <f>AC15</f>
        <v>260</v>
      </c>
    </row>
    <row r="32" spans="1:28" ht="12.75">
      <c r="A32" s="15" t="s">
        <v>31</v>
      </c>
      <c r="B32">
        <f>B31*C31</f>
        <v>327.3706509277974</v>
      </c>
      <c r="C32" s="15" t="s">
        <v>29</v>
      </c>
      <c r="D32">
        <f>D31*E31</f>
        <v>167.98230352299748</v>
      </c>
      <c r="G32" s="15" t="s">
        <v>31</v>
      </c>
      <c r="H32">
        <f>H31*I31</f>
        <v>108.72455258371907</v>
      </c>
      <c r="I32" s="15" t="s">
        <v>29</v>
      </c>
      <c r="J32">
        <f>J31*K31</f>
        <v>67.1820139241649</v>
      </c>
      <c r="M32" s="15" t="s">
        <v>31</v>
      </c>
      <c r="N32">
        <f>N31*O31</f>
        <v>229.11269370156444</v>
      </c>
      <c r="O32" s="15" t="s">
        <v>29</v>
      </c>
      <c r="P32">
        <f>P31*Q31</f>
        <v>131.20151272993132</v>
      </c>
      <c r="S32" s="15" t="s">
        <v>31</v>
      </c>
      <c r="T32">
        <f>T31*U31</f>
        <v>128.80227577769847</v>
      </c>
      <c r="U32" s="15" t="s">
        <v>29</v>
      </c>
      <c r="V32">
        <f>V31*W31</f>
        <v>79.27021645687525</v>
      </c>
      <c r="Y32" s="15" t="s">
        <v>31</v>
      </c>
      <c r="Z32">
        <f>Z31*AA31</f>
        <v>189.27084387266714</v>
      </c>
      <c r="AA32" s="15" t="s">
        <v>29</v>
      </c>
      <c r="AB32">
        <f>AB31*AC31</f>
        <v>206.79954658714223</v>
      </c>
    </row>
    <row r="33" spans="1:26" ht="12.75">
      <c r="A33" s="15" t="s">
        <v>30</v>
      </c>
      <c r="B33">
        <f>B32+D32</f>
        <v>495.35295445079487</v>
      </c>
      <c r="G33" s="15" t="s">
        <v>30</v>
      </c>
      <c r="H33" s="16">
        <f>H32+J32</f>
        <v>175.90656650788398</v>
      </c>
      <c r="M33" s="15" t="s">
        <v>30</v>
      </c>
      <c r="N33" s="16">
        <f>N32+P32</f>
        <v>360.3142064314958</v>
      </c>
      <c r="S33" s="15" t="s">
        <v>30</v>
      </c>
      <c r="T33" s="16">
        <f>T32+V32</f>
        <v>208.0724922345737</v>
      </c>
      <c r="Y33" s="15" t="s">
        <v>30</v>
      </c>
      <c r="Z33" s="16">
        <f>Z32+AB32</f>
        <v>396.07039045980935</v>
      </c>
    </row>
    <row r="35" spans="1:28" ht="12.75">
      <c r="A35" s="15" t="s">
        <v>32</v>
      </c>
      <c r="B35" s="15" t="s">
        <v>21</v>
      </c>
      <c r="C35" t="s">
        <v>33</v>
      </c>
      <c r="D35" t="s">
        <v>14</v>
      </c>
      <c r="G35" s="15" t="s">
        <v>32</v>
      </c>
      <c r="H35" s="15" t="s">
        <v>21</v>
      </c>
      <c r="I35" t="s">
        <v>33</v>
      </c>
      <c r="J35" t="s">
        <v>14</v>
      </c>
      <c r="M35" s="15" t="s">
        <v>32</v>
      </c>
      <c r="N35" s="15" t="s">
        <v>21</v>
      </c>
      <c r="O35" t="s">
        <v>33</v>
      </c>
      <c r="P35" t="s">
        <v>14</v>
      </c>
      <c r="S35" s="15" t="s">
        <v>32</v>
      </c>
      <c r="T35" s="15" t="s">
        <v>21</v>
      </c>
      <c r="U35" t="s">
        <v>33</v>
      </c>
      <c r="V35" t="s">
        <v>14</v>
      </c>
      <c r="Y35" s="15" t="s">
        <v>32</v>
      </c>
      <c r="Z35" s="15" t="s">
        <v>21</v>
      </c>
      <c r="AA35" t="s">
        <v>33</v>
      </c>
      <c r="AB35" t="s">
        <v>14</v>
      </c>
    </row>
    <row r="36" spans="1:28" ht="12.75">
      <c r="A36" s="15" t="s">
        <v>30</v>
      </c>
      <c r="B36" s="17">
        <f>E21</f>
        <v>0.7196618390461956</v>
      </c>
      <c r="C36">
        <f>E16</f>
        <v>80</v>
      </c>
      <c r="D36">
        <f>E17</f>
        <v>3.4</v>
      </c>
      <c r="G36" s="15" t="s">
        <v>30</v>
      </c>
      <c r="H36" s="17">
        <f>K21</f>
        <v>0.29260822757264915</v>
      </c>
      <c r="I36">
        <f>K16</f>
        <v>80</v>
      </c>
      <c r="J36">
        <f>K17</f>
        <v>3.4</v>
      </c>
      <c r="M36" s="15" t="s">
        <v>30</v>
      </c>
      <c r="N36" s="17">
        <f>Q21</f>
        <v>0.5620873148934921</v>
      </c>
      <c r="O36">
        <f>Q16</f>
        <v>80</v>
      </c>
      <c r="P36">
        <f>Q17</f>
        <v>3.4</v>
      </c>
      <c r="S36" s="15" t="s">
        <v>30</v>
      </c>
      <c r="T36" s="17">
        <f>W21</f>
        <v>0.33960571179531884</v>
      </c>
      <c r="U36">
        <f>W16</f>
        <v>80</v>
      </c>
      <c r="V36">
        <f>W17</f>
        <v>3.4</v>
      </c>
      <c r="Y36" s="15" t="s">
        <v>30</v>
      </c>
      <c r="Z36" s="17">
        <f>AC21</f>
        <v>0.8859608356927151</v>
      </c>
      <c r="AA36">
        <f>AC16</f>
        <v>80</v>
      </c>
      <c r="AB36">
        <f>AC17</f>
        <v>3.4</v>
      </c>
    </row>
    <row r="37" spans="1:28" ht="12.75">
      <c r="A37" s="15" t="s">
        <v>31</v>
      </c>
      <c r="B37">
        <f>B36*C36</f>
        <v>57.57294712369565</v>
      </c>
      <c r="C37" s="15" t="s">
        <v>29</v>
      </c>
      <c r="D37">
        <f>D36</f>
        <v>3.4</v>
      </c>
      <c r="G37" s="15" t="s">
        <v>31</v>
      </c>
      <c r="H37">
        <f>H36*I36</f>
        <v>23.408658205811932</v>
      </c>
      <c r="I37" s="15" t="s">
        <v>29</v>
      </c>
      <c r="J37">
        <f>J36</f>
        <v>3.4</v>
      </c>
      <c r="M37" s="15" t="s">
        <v>31</v>
      </c>
      <c r="N37">
        <f>N36*O36</f>
        <v>44.96698519147937</v>
      </c>
      <c r="O37" s="15" t="s">
        <v>29</v>
      </c>
      <c r="P37">
        <f>P36</f>
        <v>3.4</v>
      </c>
      <c r="S37" s="15" t="s">
        <v>31</v>
      </c>
      <c r="T37">
        <f>T36*U36</f>
        <v>27.168456943625507</v>
      </c>
      <c r="U37" s="15" t="s">
        <v>29</v>
      </c>
      <c r="V37">
        <f>V36</f>
        <v>3.4</v>
      </c>
      <c r="Y37" s="15" t="s">
        <v>31</v>
      </c>
      <c r="Z37">
        <f>Z36*AA36</f>
        <v>70.8768668554172</v>
      </c>
      <c r="AA37" s="15" t="s">
        <v>29</v>
      </c>
      <c r="AB37">
        <f>AB36</f>
        <v>3.4</v>
      </c>
    </row>
    <row r="38" spans="1:26" ht="12.75">
      <c r="A38" s="15" t="s">
        <v>30</v>
      </c>
      <c r="B38">
        <f>B37+D37</f>
        <v>60.97294712369565</v>
      </c>
      <c r="G38" s="15" t="s">
        <v>30</v>
      </c>
      <c r="H38" s="16">
        <f>H37+J37</f>
        <v>26.80865820581193</v>
      </c>
      <c r="M38" s="15" t="s">
        <v>30</v>
      </c>
      <c r="N38" s="16">
        <f>N37+P37</f>
        <v>48.366985191479365</v>
      </c>
      <c r="S38" s="15" t="s">
        <v>30</v>
      </c>
      <c r="T38" s="16">
        <f>T37+V37</f>
        <v>30.568456943625506</v>
      </c>
      <c r="Y38" s="15" t="s">
        <v>30</v>
      </c>
      <c r="Z38" s="16">
        <f>Z37+AB37</f>
        <v>74.27686685541721</v>
      </c>
    </row>
    <row r="40" spans="1:26" ht="12.75">
      <c r="A40" s="15" t="s">
        <v>1</v>
      </c>
      <c r="B40">
        <f>B33+B38</f>
        <v>556.3259015744906</v>
      </c>
      <c r="G40" s="15" t="s">
        <v>1</v>
      </c>
      <c r="H40">
        <f>H33+H38</f>
        <v>202.7152247136959</v>
      </c>
      <c r="M40" s="15" t="s">
        <v>1</v>
      </c>
      <c r="N40">
        <f>N33+N38</f>
        <v>408.6811916229752</v>
      </c>
      <c r="S40" s="15" t="s">
        <v>1</v>
      </c>
      <c r="T40">
        <f>T33+T38</f>
        <v>238.6409491781992</v>
      </c>
      <c r="Y40" s="15" t="s">
        <v>1</v>
      </c>
      <c r="Z40">
        <f>Z33+Z38</f>
        <v>470.34725731522656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Lysecky</dc:creator>
  <cp:keywords/>
  <dc:description/>
  <cp:lastModifiedBy>Roman Lysecky</cp:lastModifiedBy>
  <cp:lastPrinted>2011-03-24T15:33:38Z</cp:lastPrinted>
  <dcterms:created xsi:type="dcterms:W3CDTF">2011-03-24T15:07:18Z</dcterms:created>
  <dcterms:modified xsi:type="dcterms:W3CDTF">2012-03-06T20:01:58Z</dcterms:modified>
  <cp:category/>
  <cp:version/>
  <cp:contentType/>
  <cp:contentStatus/>
</cp:coreProperties>
</file>